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90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d.docs.live.net/5ccc362fff64fda9/SMAC STUFF/krav maga/grading requirements/Course outlines and packages/"/>
    </mc:Choice>
  </mc:AlternateContent>
  <xr:revisionPtr revIDLastSave="28" documentId="8_{50319C2E-4FBF-4559-8C25-C5E77E591CC4}" xr6:coauthVersionLast="28" xr6:coauthVersionMax="28" xr10:uidLastSave="{52FAB830-BD02-4B69-A1B8-F406341539F6}"/>
  <bookViews>
    <workbookView xWindow="0" yWindow="0" windowWidth="28800" windowHeight="12210" activeTab="1" xr2:uid="{021E34F2-9BC4-4193-AB14-E46FA7BE682B}"/>
  </bookViews>
  <sheets>
    <sheet name="General details" sheetId="1" r:id="rId1"/>
    <sheet name="order list" sheetId="2" r:id="rId2"/>
  </sheets>
  <calcPr calcId="171027" concurrentCalc="0"/>
  <fileRecoveryPr autoRecover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61" i="1" l="1"/>
  <c r="H60" i="1"/>
  <c r="H59" i="1"/>
  <c r="H58" i="1"/>
  <c r="I42" i="1"/>
  <c r="I45" i="1"/>
  <c r="J47" i="1"/>
  <c r="I51" i="1"/>
  <c r="I54" i="1"/>
  <c r="I53" i="1"/>
  <c r="I52" i="1"/>
  <c r="H22" i="1"/>
  <c r="H36" i="1"/>
  <c r="H34" i="1"/>
  <c r="H30" i="1"/>
  <c r="I38" i="1"/>
  <c r="J23" i="1"/>
  <c r="H26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Lenovo</author>
  </authors>
  <commentList>
    <comment ref="J7" authorId="0" shapeId="0" xr:uid="{DEE6EF08-B7AF-4100-909D-428637811858}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Paid via paypal 2 nov
</t>
        </r>
      </text>
    </comment>
    <comment ref="J10" authorId="0" shapeId="0" xr:uid="{939A7E9B-41EF-43E4-A83E-0867319B7D02}">
      <text>
        <r>
          <rPr>
            <b/>
            <sz val="9"/>
            <color indexed="81"/>
            <rFont val="Tahoma"/>
            <charset val="1"/>
          </rPr>
          <t>Lenovo:</t>
        </r>
        <r>
          <rPr>
            <sz val="9"/>
            <color indexed="81"/>
            <rFont val="Tahoma"/>
            <charset val="1"/>
          </rPr>
          <t xml:space="preserve">
Paid via paypal 7 Nov</t>
        </r>
      </text>
    </comment>
  </commentList>
</comments>
</file>

<file path=xl/sharedStrings.xml><?xml version="1.0" encoding="utf-8"?>
<sst xmlns="http://schemas.openxmlformats.org/spreadsheetml/2006/main" count="242" uniqueCount="131">
  <si>
    <t>First name</t>
  </si>
  <si>
    <t>Last Name</t>
  </si>
  <si>
    <t>Mobile</t>
  </si>
  <si>
    <t>address</t>
  </si>
  <si>
    <t>suburb</t>
  </si>
  <si>
    <t>postcode</t>
  </si>
  <si>
    <t>email address</t>
  </si>
  <si>
    <t>General attendees</t>
  </si>
  <si>
    <t>Instructors Course</t>
  </si>
  <si>
    <t>Horesham</t>
  </si>
  <si>
    <t>Yes</t>
  </si>
  <si>
    <t xml:space="preserve">Waiver </t>
  </si>
  <si>
    <t xml:space="preserve">Payment </t>
  </si>
  <si>
    <t>Jason</t>
  </si>
  <si>
    <t>Darrel</t>
  </si>
  <si>
    <t xml:space="preserve">Mount Eliza </t>
  </si>
  <si>
    <t>Jemma</t>
  </si>
  <si>
    <t>Paypal</t>
  </si>
  <si>
    <t>PayPal</t>
  </si>
  <si>
    <t>Stephanie</t>
  </si>
  <si>
    <t>1 Day</t>
  </si>
  <si>
    <t>yes</t>
  </si>
  <si>
    <t>eftpos</t>
  </si>
  <si>
    <t xml:space="preserve">Greg </t>
  </si>
  <si>
    <t>BLACK BELT</t>
  </si>
  <si>
    <t>Billy Manne</t>
  </si>
  <si>
    <t>SMAC</t>
  </si>
  <si>
    <t>Rohan Clifford</t>
  </si>
  <si>
    <t>Shane Neville</t>
  </si>
  <si>
    <t>Roger</t>
  </si>
  <si>
    <t xml:space="preserve">Wayne </t>
  </si>
  <si>
    <t>Holley</t>
  </si>
  <si>
    <t>Stan</t>
  </si>
  <si>
    <t>Potts</t>
  </si>
  <si>
    <t>Furmedge</t>
  </si>
  <si>
    <t>Samara</t>
  </si>
  <si>
    <t>Matt Mellington</t>
  </si>
  <si>
    <t>Samantha</t>
  </si>
  <si>
    <t>Nigel Kendall</t>
  </si>
  <si>
    <t>Joseph</t>
  </si>
  <si>
    <t>Nemesis</t>
  </si>
  <si>
    <t>Max</t>
  </si>
  <si>
    <t>Krav Maga National Weekend 18 &amp; 19 Nov 2017</t>
  </si>
  <si>
    <t>method</t>
  </si>
  <si>
    <t>club/trainer</t>
  </si>
  <si>
    <t>notes</t>
  </si>
  <si>
    <t>total paid</t>
  </si>
  <si>
    <t>Cost</t>
  </si>
  <si>
    <t>total to be collected</t>
  </si>
  <si>
    <t>Outstanding</t>
  </si>
  <si>
    <t>t-shirt</t>
  </si>
  <si>
    <t>certificate</t>
  </si>
  <si>
    <t>belt</t>
  </si>
  <si>
    <t xml:space="preserve">black size </t>
  </si>
  <si>
    <t>black size 7</t>
  </si>
  <si>
    <t>black</t>
  </si>
  <si>
    <t>N/A</t>
  </si>
  <si>
    <t>Patch</t>
  </si>
  <si>
    <t>Instructor</t>
  </si>
  <si>
    <t>1st Dan</t>
  </si>
  <si>
    <t>black size 5</t>
  </si>
  <si>
    <t>large instructor</t>
  </si>
  <si>
    <t>Small</t>
  </si>
  <si>
    <t>Medium</t>
  </si>
  <si>
    <t>2XL</t>
  </si>
  <si>
    <t>Darren</t>
  </si>
  <si>
    <t>EFT</t>
  </si>
  <si>
    <t>cash</t>
  </si>
  <si>
    <t>Cash</t>
  </si>
  <si>
    <t>eft</t>
  </si>
  <si>
    <t>Expenses</t>
  </si>
  <si>
    <t>Flights - Steve</t>
  </si>
  <si>
    <t>Accommodation</t>
  </si>
  <si>
    <t>Car rental Steve</t>
  </si>
  <si>
    <t>Bradley</t>
  </si>
  <si>
    <t>received</t>
  </si>
  <si>
    <t>0428135555</t>
  </si>
  <si>
    <t>Frazer</t>
  </si>
  <si>
    <t>Scottling</t>
  </si>
  <si>
    <t>Vialoloa</t>
  </si>
  <si>
    <t>0425755558</t>
  </si>
  <si>
    <t>2 Upp st</t>
  </si>
  <si>
    <t>4 Sown St</t>
  </si>
  <si>
    <t>3 Left St</t>
  </si>
  <si>
    <t>Brunswick</t>
  </si>
  <si>
    <t>brfaz@gmail.com</t>
  </si>
  <si>
    <t>iwishicould@lolypop.com</t>
  </si>
  <si>
    <t>girlsaretough@iluvkrav.com</t>
  </si>
  <si>
    <t>BMMA / Billy Manne</t>
  </si>
  <si>
    <t>Hama / Matt Mellington</t>
  </si>
  <si>
    <t>SMAC / Bill Foukas</t>
  </si>
  <si>
    <t>Morley</t>
  </si>
  <si>
    <t>Berlin</t>
  </si>
  <si>
    <t>Farkle</t>
  </si>
  <si>
    <t>Tritop</t>
  </si>
  <si>
    <t>BLACK BELT Grading - not instructor qualification</t>
  </si>
  <si>
    <t>Partner</t>
  </si>
  <si>
    <t>Vauge</t>
  </si>
  <si>
    <t>Delli</t>
  </si>
  <si>
    <t>Boderrick</t>
  </si>
  <si>
    <t>Chickens</t>
  </si>
  <si>
    <t xml:space="preserve">Steve </t>
  </si>
  <si>
    <t xml:space="preserve">Facilitator/Instructors and Assistants </t>
  </si>
  <si>
    <t>to be paid</t>
  </si>
  <si>
    <t>assisting no payment</t>
  </si>
  <si>
    <t>0439683555</t>
  </si>
  <si>
    <t>bjmaishardcore@google.com</t>
  </si>
  <si>
    <t>Patches $13.70x10</t>
  </si>
  <si>
    <t>Certificates - coloured ranks and instructor</t>
  </si>
  <si>
    <t>Clubshop - 4 xshirts $28</t>
  </si>
  <si>
    <t>Commission to BJMA 10% of gross income</t>
  </si>
  <si>
    <t>Total expences</t>
  </si>
  <si>
    <t>Division of profit</t>
  </si>
  <si>
    <t>Gross Profit / Loss</t>
  </si>
  <si>
    <t>1st $800 to course host</t>
  </si>
  <si>
    <t>50% of remainder to course host</t>
  </si>
  <si>
    <t>25% to BJMA</t>
  </si>
  <si>
    <t>25% of remainder to facilitator/ instructor</t>
  </si>
  <si>
    <t>Net profit break down</t>
  </si>
  <si>
    <t>Final payments for course</t>
  </si>
  <si>
    <t>Host</t>
  </si>
  <si>
    <t>BJMA</t>
  </si>
  <si>
    <t>Fightingfit/clubshop</t>
  </si>
  <si>
    <t>Course facilitator/instructor</t>
  </si>
  <si>
    <t>0427855555</t>
  </si>
  <si>
    <t>blue</t>
  </si>
  <si>
    <t>yellow</t>
  </si>
  <si>
    <t>brown</t>
  </si>
  <si>
    <t>module 1</t>
  </si>
  <si>
    <t>module 3</t>
  </si>
  <si>
    <t>module 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</si>
</sst>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6" formatCode="&quot;$&quot;#,##0;[Red]\-&quot;$&quot;#,##0"/>
    <numFmt numFmtId="44" formatCode="_-&quot;$&quot;* #,##0.00_-;\-&quot;$&quot;* #,##0.00_-;_-&quot;$&quot;* &quot;-&quot;??_-;_-@_-"/>
  </numFmts>
  <fonts count="14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  <font>
      <sz val="1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0" fontId="1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24">
    <xf numFmtId="0" fontId="0" fillId="0" borderId="0" xfId="0"/>
    <xf numFmtId="0" fontId="0" fillId="0" borderId="0" xfId="0" quotePrefix="1"/>
    <xf numFmtId="0" fontId="1" fillId="0" borderId="0" xfId="1"/>
    <xf numFmtId="0" fontId="4" fillId="0" borderId="0" xfId="0" quotePrefix="1" applyFont="1"/>
    <xf numFmtId="0" fontId="0" fillId="0" borderId="0" xfId="0" applyFont="1"/>
    <xf numFmtId="0" fontId="0" fillId="0" borderId="0" xfId="0" quotePrefix="1" applyFont="1"/>
    <xf numFmtId="0" fontId="7" fillId="0" borderId="0" xfId="0" applyFont="1"/>
    <xf numFmtId="0" fontId="8" fillId="0" borderId="0" xfId="0" applyFont="1"/>
    <xf numFmtId="0" fontId="9" fillId="0" borderId="0" xfId="0" applyFont="1"/>
    <xf numFmtId="44" fontId="0" fillId="0" borderId="0" xfId="2" applyFont="1"/>
    <xf numFmtId="6" fontId="0" fillId="0" borderId="0" xfId="2" applyNumberFormat="1" applyFont="1"/>
    <xf numFmtId="0" fontId="0" fillId="0" borderId="0" xfId="0" applyAlignment="1">
      <alignment horizontal="right"/>
    </xf>
    <xf numFmtId="44" fontId="0" fillId="0" borderId="0" xfId="0" applyNumberFormat="1"/>
    <xf numFmtId="0" fontId="10" fillId="0" borderId="0" xfId="0" applyFont="1" applyAlignment="1">
      <alignment horizontal="right"/>
    </xf>
    <xf numFmtId="44" fontId="6" fillId="0" borderId="0" xfId="0" applyNumberFormat="1" applyFont="1"/>
    <xf numFmtId="6" fontId="0" fillId="0" borderId="0" xfId="0" applyNumberFormat="1"/>
    <xf numFmtId="44" fontId="11" fillId="0" borderId="0" xfId="0" applyNumberFormat="1" applyFont="1"/>
    <xf numFmtId="0" fontId="12" fillId="0" borderId="0" xfId="0" applyFont="1"/>
    <xf numFmtId="44" fontId="11" fillId="0" borderId="1" xfId="0" applyNumberFormat="1" applyFont="1" applyBorder="1"/>
    <xf numFmtId="44" fontId="0" fillId="0" borderId="1" xfId="2" applyFont="1" applyBorder="1"/>
    <xf numFmtId="0" fontId="7" fillId="0" borderId="0" xfId="0" applyFont="1" applyAlignment="1">
      <alignment horizontal="right"/>
    </xf>
    <xf numFmtId="0" fontId="12" fillId="0" borderId="0" xfId="0" applyFont="1" applyAlignment="1">
      <alignment horizontal="right"/>
    </xf>
    <xf numFmtId="44" fontId="13" fillId="0" borderId="2" xfId="0" applyNumberFormat="1" applyFont="1" applyBorder="1"/>
    <xf numFmtId="6" fontId="0" fillId="0" borderId="1" xfId="0" applyNumberFormat="1" applyBorder="1"/>
  </cellXfs>
  <cellStyles count="3">
    <cellStyle name="Currency" xfId="2" builtinId="4"/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bjmaishardcore@google.com" TargetMode="External"/><Relationship Id="rId13" Type="http://schemas.openxmlformats.org/officeDocument/2006/relationships/printerSettings" Target="../printerSettings/printerSettings1.bin"/><Relationship Id="rId3" Type="http://schemas.openxmlformats.org/officeDocument/2006/relationships/hyperlink" Target="mailto:iwishicould@lolypop.com" TargetMode="External"/><Relationship Id="rId7" Type="http://schemas.openxmlformats.org/officeDocument/2006/relationships/hyperlink" Target="mailto:bjmaishardcore@google.com" TargetMode="External"/><Relationship Id="rId12" Type="http://schemas.openxmlformats.org/officeDocument/2006/relationships/hyperlink" Target="mailto:bjmaishardcore@google.com" TargetMode="External"/><Relationship Id="rId2" Type="http://schemas.openxmlformats.org/officeDocument/2006/relationships/hyperlink" Target="mailto:girlsaretough@iluvkrav.com" TargetMode="External"/><Relationship Id="rId1" Type="http://schemas.openxmlformats.org/officeDocument/2006/relationships/hyperlink" Target="mailto:bjmaishardcore@google.com" TargetMode="External"/><Relationship Id="rId6" Type="http://schemas.openxmlformats.org/officeDocument/2006/relationships/hyperlink" Target="mailto:bjmaishardcore@google.com" TargetMode="External"/><Relationship Id="rId11" Type="http://schemas.openxmlformats.org/officeDocument/2006/relationships/hyperlink" Target="mailto:bjmaishardcore@google.com" TargetMode="External"/><Relationship Id="rId5" Type="http://schemas.openxmlformats.org/officeDocument/2006/relationships/hyperlink" Target="mailto:bjmaishardcore@google.com" TargetMode="External"/><Relationship Id="rId15" Type="http://schemas.openxmlformats.org/officeDocument/2006/relationships/comments" Target="../comments1.xml"/><Relationship Id="rId10" Type="http://schemas.openxmlformats.org/officeDocument/2006/relationships/hyperlink" Target="mailto:bjmaishardcore@google.com" TargetMode="External"/><Relationship Id="rId4" Type="http://schemas.openxmlformats.org/officeDocument/2006/relationships/hyperlink" Target="mailto:brfaz@gmail.com" TargetMode="External"/><Relationship Id="rId9" Type="http://schemas.openxmlformats.org/officeDocument/2006/relationships/hyperlink" Target="mailto:bjmaishardcore@google.com" TargetMode="External"/><Relationship Id="rId1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47049F-DB5F-4003-814A-5A141E649FDD}">
  <dimension ref="A1:N61"/>
  <sheetViews>
    <sheetView topLeftCell="A3" workbookViewId="0">
      <selection activeCell="A4" sqref="A4:B25"/>
    </sheetView>
  </sheetViews>
  <sheetFormatPr defaultRowHeight="14.5" x14ac:dyDescent="0.35"/>
  <cols>
    <col min="1" max="1" width="13.453125" customWidth="1"/>
    <col min="2" max="2" width="11.1796875" customWidth="1"/>
    <col min="3" max="3" width="12.453125" customWidth="1"/>
    <col min="4" max="4" width="12.81640625" customWidth="1"/>
    <col min="7" max="7" width="25.81640625" customWidth="1"/>
    <col min="8" max="8" width="10.54296875" bestFit="1" customWidth="1"/>
    <col min="9" max="9" width="9.7265625" customWidth="1"/>
    <col min="10" max="10" width="10.54296875" bestFit="1" customWidth="1"/>
    <col min="13" max="13" width="4.7265625" customWidth="1"/>
  </cols>
  <sheetData>
    <row r="1" spans="1:14" ht="21" x14ac:dyDescent="0.5">
      <c r="A1" s="8" t="s">
        <v>42</v>
      </c>
    </row>
    <row r="3" spans="1:14" ht="21" x14ac:dyDescent="0.5">
      <c r="A3" s="8" t="s">
        <v>7</v>
      </c>
    </row>
    <row r="4" spans="1:14" x14ac:dyDescent="0.35">
      <c r="A4" s="6" t="s">
        <v>0</v>
      </c>
      <c r="B4" s="6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6" t="s">
        <v>6</v>
      </c>
      <c r="H4" s="6" t="s">
        <v>47</v>
      </c>
      <c r="I4" s="6" t="s">
        <v>11</v>
      </c>
      <c r="J4" s="6" t="s">
        <v>12</v>
      </c>
      <c r="K4" s="6" t="s">
        <v>43</v>
      </c>
      <c r="L4" s="6" t="s">
        <v>44</v>
      </c>
      <c r="M4" s="6"/>
      <c r="N4" s="6" t="s">
        <v>45</v>
      </c>
    </row>
    <row r="5" spans="1:14" x14ac:dyDescent="0.35">
      <c r="A5" s="4" t="s">
        <v>74</v>
      </c>
      <c r="B5" s="4" t="s">
        <v>77</v>
      </c>
      <c r="C5" s="5" t="s">
        <v>124</v>
      </c>
      <c r="D5" s="4" t="s">
        <v>81</v>
      </c>
      <c r="E5" s="4" t="s">
        <v>84</v>
      </c>
      <c r="F5" s="4">
        <v>3028</v>
      </c>
      <c r="G5" s="2" t="s">
        <v>85</v>
      </c>
      <c r="H5" s="4">
        <v>200</v>
      </c>
      <c r="I5" s="4" t="s">
        <v>75</v>
      </c>
      <c r="J5" s="4">
        <v>200</v>
      </c>
      <c r="K5" s="4" t="s">
        <v>69</v>
      </c>
      <c r="L5" s="4" t="s">
        <v>88</v>
      </c>
      <c r="M5" s="6"/>
      <c r="N5" s="6"/>
    </row>
    <row r="6" spans="1:14" x14ac:dyDescent="0.35">
      <c r="A6" t="s">
        <v>65</v>
      </c>
      <c r="B6" t="s">
        <v>78</v>
      </c>
      <c r="C6" s="1" t="s">
        <v>76</v>
      </c>
      <c r="D6" t="s">
        <v>82</v>
      </c>
      <c r="E6" t="s">
        <v>9</v>
      </c>
      <c r="F6">
        <v>3400</v>
      </c>
      <c r="G6" s="2" t="s">
        <v>86</v>
      </c>
      <c r="H6" s="9">
        <v>200</v>
      </c>
      <c r="I6" s="4" t="s">
        <v>75</v>
      </c>
      <c r="J6" s="9">
        <v>200</v>
      </c>
      <c r="K6" t="s">
        <v>66</v>
      </c>
      <c r="L6" s="4" t="s">
        <v>89</v>
      </c>
      <c r="M6" s="4"/>
    </row>
    <row r="7" spans="1:14" x14ac:dyDescent="0.35">
      <c r="A7" t="s">
        <v>16</v>
      </c>
      <c r="B7" t="s">
        <v>79</v>
      </c>
      <c r="C7" s="3" t="s">
        <v>80</v>
      </c>
      <c r="D7" t="s">
        <v>83</v>
      </c>
      <c r="E7" t="s">
        <v>15</v>
      </c>
      <c r="F7">
        <v>3930</v>
      </c>
      <c r="G7" s="2" t="s">
        <v>87</v>
      </c>
      <c r="H7" s="9">
        <v>200</v>
      </c>
      <c r="I7" s="4" t="s">
        <v>75</v>
      </c>
      <c r="J7" s="9">
        <v>200</v>
      </c>
      <c r="K7" t="s">
        <v>17</v>
      </c>
      <c r="L7" t="s">
        <v>90</v>
      </c>
    </row>
    <row r="8" spans="1:14" ht="21" x14ac:dyDescent="0.5">
      <c r="A8" s="8" t="s">
        <v>8</v>
      </c>
      <c r="J8" s="9"/>
    </row>
    <row r="9" spans="1:14" x14ac:dyDescent="0.35">
      <c r="A9" t="s">
        <v>13</v>
      </c>
      <c r="B9" t="s">
        <v>91</v>
      </c>
      <c r="C9" s="1" t="s">
        <v>105</v>
      </c>
      <c r="D9" t="s">
        <v>83</v>
      </c>
      <c r="E9" t="s">
        <v>15</v>
      </c>
      <c r="F9">
        <v>3930</v>
      </c>
      <c r="G9" s="2" t="s">
        <v>106</v>
      </c>
      <c r="H9" s="9">
        <v>500</v>
      </c>
      <c r="I9" t="s">
        <v>10</v>
      </c>
      <c r="J9" s="9">
        <v>500</v>
      </c>
      <c r="K9" t="s">
        <v>69</v>
      </c>
      <c r="L9" t="s">
        <v>28</v>
      </c>
    </row>
    <row r="10" spans="1:14" x14ac:dyDescent="0.35">
      <c r="A10" t="s">
        <v>14</v>
      </c>
      <c r="B10" t="s">
        <v>92</v>
      </c>
      <c r="C10" s="1" t="s">
        <v>105</v>
      </c>
      <c r="D10" s="4" t="s">
        <v>81</v>
      </c>
      <c r="E10" s="4" t="s">
        <v>84</v>
      </c>
      <c r="F10" s="4">
        <v>3028</v>
      </c>
      <c r="G10" s="2" t="s">
        <v>106</v>
      </c>
      <c r="H10" s="9">
        <v>500</v>
      </c>
      <c r="I10" t="s">
        <v>10</v>
      </c>
      <c r="J10" s="9">
        <v>500</v>
      </c>
      <c r="K10" t="s">
        <v>18</v>
      </c>
      <c r="L10" t="s">
        <v>25</v>
      </c>
    </row>
    <row r="11" spans="1:14" x14ac:dyDescent="0.35">
      <c r="A11" t="s">
        <v>23</v>
      </c>
      <c r="B11" t="s">
        <v>93</v>
      </c>
      <c r="C11" s="1" t="s">
        <v>105</v>
      </c>
      <c r="D11" t="s">
        <v>82</v>
      </c>
      <c r="E11" t="s">
        <v>9</v>
      </c>
      <c r="F11">
        <v>3400</v>
      </c>
      <c r="G11" s="2" t="s">
        <v>106</v>
      </c>
      <c r="H11" s="9">
        <v>500</v>
      </c>
      <c r="I11" t="s">
        <v>21</v>
      </c>
      <c r="J11" s="9">
        <v>500</v>
      </c>
      <c r="K11" t="s">
        <v>68</v>
      </c>
      <c r="L11" t="s">
        <v>27</v>
      </c>
      <c r="N11" s="4"/>
    </row>
    <row r="12" spans="1:14" x14ac:dyDescent="0.35">
      <c r="A12" t="s">
        <v>39</v>
      </c>
      <c r="B12" t="s">
        <v>94</v>
      </c>
      <c r="C12" s="1" t="s">
        <v>105</v>
      </c>
      <c r="D12" t="s">
        <v>83</v>
      </c>
      <c r="E12" t="s">
        <v>15</v>
      </c>
      <c r="F12">
        <v>3930</v>
      </c>
      <c r="G12" s="2" t="s">
        <v>106</v>
      </c>
      <c r="H12" s="9">
        <v>500</v>
      </c>
      <c r="I12" t="s">
        <v>21</v>
      </c>
      <c r="J12" s="9">
        <v>500</v>
      </c>
      <c r="K12" t="s">
        <v>18</v>
      </c>
      <c r="L12" t="s">
        <v>40</v>
      </c>
    </row>
    <row r="13" spans="1:14" ht="21" x14ac:dyDescent="0.5">
      <c r="A13" s="8" t="s">
        <v>20</v>
      </c>
      <c r="J13" s="9"/>
    </row>
    <row r="14" spans="1:14" x14ac:dyDescent="0.35">
      <c r="A14" s="4" t="s">
        <v>19</v>
      </c>
      <c r="B14" t="s">
        <v>96</v>
      </c>
      <c r="C14" s="1" t="s">
        <v>105</v>
      </c>
      <c r="D14" t="s">
        <v>83</v>
      </c>
      <c r="E14" s="4" t="s">
        <v>84</v>
      </c>
      <c r="F14" s="4">
        <v>3028</v>
      </c>
      <c r="G14" s="2" t="s">
        <v>106</v>
      </c>
      <c r="H14" s="10">
        <v>120</v>
      </c>
      <c r="I14" t="s">
        <v>21</v>
      </c>
      <c r="J14" s="9">
        <v>120</v>
      </c>
      <c r="K14" t="s">
        <v>22</v>
      </c>
      <c r="L14" t="s">
        <v>26</v>
      </c>
    </row>
    <row r="15" spans="1:14" x14ac:dyDescent="0.35">
      <c r="A15" t="s">
        <v>37</v>
      </c>
      <c r="B15" t="s">
        <v>97</v>
      </c>
      <c r="C15" s="1" t="s">
        <v>105</v>
      </c>
      <c r="D15" s="4" t="s">
        <v>81</v>
      </c>
      <c r="E15" t="s">
        <v>9</v>
      </c>
      <c r="F15">
        <v>3400</v>
      </c>
      <c r="G15" s="2" t="s">
        <v>106</v>
      </c>
      <c r="H15" s="10">
        <v>120</v>
      </c>
      <c r="I15" t="s">
        <v>21</v>
      </c>
      <c r="J15" s="9">
        <v>120</v>
      </c>
      <c r="K15" t="s">
        <v>18</v>
      </c>
      <c r="L15" t="s">
        <v>38</v>
      </c>
    </row>
    <row r="16" spans="1:14" x14ac:dyDescent="0.35">
      <c r="A16" t="s">
        <v>35</v>
      </c>
      <c r="B16" t="s">
        <v>98</v>
      </c>
      <c r="C16" s="1" t="s">
        <v>105</v>
      </c>
      <c r="D16" t="s">
        <v>82</v>
      </c>
      <c r="E16" t="s">
        <v>15</v>
      </c>
      <c r="F16">
        <v>3930</v>
      </c>
      <c r="G16" s="2" t="s">
        <v>106</v>
      </c>
      <c r="H16" s="9">
        <v>120</v>
      </c>
      <c r="I16" t="s">
        <v>21</v>
      </c>
      <c r="J16" s="9">
        <v>120</v>
      </c>
      <c r="K16" t="s">
        <v>68</v>
      </c>
      <c r="L16" s="4" t="s">
        <v>36</v>
      </c>
    </row>
    <row r="17" spans="1:14" ht="15.5" x14ac:dyDescent="0.35">
      <c r="A17" s="7" t="s">
        <v>95</v>
      </c>
    </row>
    <row r="18" spans="1:14" x14ac:dyDescent="0.35">
      <c r="A18" t="s">
        <v>41</v>
      </c>
      <c r="B18" t="s">
        <v>99</v>
      </c>
      <c r="C18" s="1" t="s">
        <v>105</v>
      </c>
      <c r="D18" t="s">
        <v>83</v>
      </c>
      <c r="E18" s="4" t="s">
        <v>84</v>
      </c>
      <c r="F18" s="4">
        <v>3028</v>
      </c>
      <c r="G18" s="2" t="s">
        <v>106</v>
      </c>
      <c r="H18" s="10">
        <v>200</v>
      </c>
      <c r="I18" t="s">
        <v>21</v>
      </c>
      <c r="J18" s="9">
        <v>200</v>
      </c>
      <c r="K18" t="s">
        <v>22</v>
      </c>
      <c r="L18" t="s">
        <v>26</v>
      </c>
    </row>
    <row r="19" spans="1:14" x14ac:dyDescent="0.35">
      <c r="A19" s="4" t="s">
        <v>29</v>
      </c>
      <c r="B19" t="s">
        <v>100</v>
      </c>
      <c r="C19" s="1" t="s">
        <v>105</v>
      </c>
      <c r="D19" t="s">
        <v>81</v>
      </c>
      <c r="E19" t="s">
        <v>9</v>
      </c>
      <c r="F19">
        <v>3400</v>
      </c>
      <c r="G19" s="2" t="s">
        <v>106</v>
      </c>
      <c r="H19" s="9">
        <v>200</v>
      </c>
      <c r="I19" s="4" t="s">
        <v>21</v>
      </c>
      <c r="J19" s="9">
        <v>200</v>
      </c>
      <c r="K19" t="s">
        <v>67</v>
      </c>
      <c r="L19" s="4" t="s">
        <v>25</v>
      </c>
      <c r="M19" s="4"/>
      <c r="N19" s="4"/>
    </row>
    <row r="20" spans="1:14" x14ac:dyDescent="0.35">
      <c r="J20" s="9"/>
    </row>
    <row r="21" spans="1:14" x14ac:dyDescent="0.35">
      <c r="J21" s="9"/>
    </row>
    <row r="22" spans="1:14" ht="15.5" x14ac:dyDescent="0.35">
      <c r="A22" s="7" t="s">
        <v>102</v>
      </c>
      <c r="G22" s="11" t="s">
        <v>48</v>
      </c>
      <c r="H22" s="12">
        <f>SUM(H5:H21)</f>
        <v>3360</v>
      </c>
      <c r="J22" s="9"/>
    </row>
    <row r="23" spans="1:14" ht="15" thickBot="1" x14ac:dyDescent="0.4">
      <c r="A23" s="4" t="s">
        <v>101</v>
      </c>
      <c r="B23" t="s">
        <v>34</v>
      </c>
      <c r="C23" t="s">
        <v>103</v>
      </c>
      <c r="I23" s="11" t="s">
        <v>46</v>
      </c>
      <c r="J23" s="19">
        <f>SUM(J5:J22)</f>
        <v>3360</v>
      </c>
    </row>
    <row r="24" spans="1:14" x14ac:dyDescent="0.35">
      <c r="A24" t="s">
        <v>30</v>
      </c>
      <c r="B24" t="s">
        <v>31</v>
      </c>
      <c r="C24" t="s">
        <v>104</v>
      </c>
    </row>
    <row r="25" spans="1:14" x14ac:dyDescent="0.35">
      <c r="A25" t="s">
        <v>32</v>
      </c>
      <c r="B25" t="s">
        <v>33</v>
      </c>
      <c r="C25" t="s">
        <v>104</v>
      </c>
    </row>
    <row r="26" spans="1:14" x14ac:dyDescent="0.35">
      <c r="G26" s="13" t="s">
        <v>49</v>
      </c>
      <c r="H26" s="14">
        <f>SUM(H22-J23)</f>
        <v>0</v>
      </c>
    </row>
    <row r="28" spans="1:14" ht="21" x14ac:dyDescent="0.5">
      <c r="G28" s="8" t="s">
        <v>70</v>
      </c>
    </row>
    <row r="29" spans="1:14" x14ac:dyDescent="0.35">
      <c r="G29" s="11" t="s">
        <v>71</v>
      </c>
      <c r="H29" s="9">
        <v>669</v>
      </c>
    </row>
    <row r="30" spans="1:14" x14ac:dyDescent="0.35">
      <c r="G30" s="11" t="s">
        <v>107</v>
      </c>
      <c r="H30" s="9">
        <f>SUM(13.7*10)</f>
        <v>137</v>
      </c>
    </row>
    <row r="31" spans="1:14" x14ac:dyDescent="0.35">
      <c r="G31" s="11" t="s">
        <v>108</v>
      </c>
      <c r="H31" s="15">
        <v>110</v>
      </c>
    </row>
    <row r="32" spans="1:14" x14ac:dyDescent="0.35">
      <c r="G32" s="11" t="s">
        <v>72</v>
      </c>
      <c r="H32" s="9">
        <v>280</v>
      </c>
    </row>
    <row r="33" spans="7:10" x14ac:dyDescent="0.35">
      <c r="G33" s="11" t="s">
        <v>73</v>
      </c>
      <c r="H33" s="9">
        <v>100</v>
      </c>
    </row>
    <row r="34" spans="7:10" x14ac:dyDescent="0.35">
      <c r="G34" s="11" t="s">
        <v>109</v>
      </c>
      <c r="H34" s="9">
        <f>SUM(28*4)</f>
        <v>112</v>
      </c>
    </row>
    <row r="36" spans="7:10" x14ac:dyDescent="0.35">
      <c r="G36" s="11" t="s">
        <v>110</v>
      </c>
      <c r="H36" s="12">
        <f>SUM(H22/10)</f>
        <v>336</v>
      </c>
    </row>
    <row r="38" spans="7:10" ht="15" thickBot="1" x14ac:dyDescent="0.4">
      <c r="I38" s="18">
        <f>SUM(H29:H36)</f>
        <v>1744</v>
      </c>
    </row>
    <row r="40" spans="7:10" x14ac:dyDescent="0.35">
      <c r="G40" t="s">
        <v>123</v>
      </c>
      <c r="H40" s="9">
        <v>800</v>
      </c>
    </row>
    <row r="42" spans="7:10" ht="15" thickBot="1" x14ac:dyDescent="0.4">
      <c r="I42" s="19">
        <f>SUM(H40:H41)</f>
        <v>800</v>
      </c>
    </row>
    <row r="45" spans="7:10" x14ac:dyDescent="0.35">
      <c r="H45" s="11" t="s">
        <v>111</v>
      </c>
      <c r="I45" s="16">
        <f>SUM(I38:I42)</f>
        <v>2544</v>
      </c>
    </row>
    <row r="47" spans="7:10" ht="19" thickBot="1" x14ac:dyDescent="0.5">
      <c r="I47" s="21" t="s">
        <v>113</v>
      </c>
      <c r="J47" s="22">
        <f>SUM(J23-I45)</f>
        <v>816</v>
      </c>
    </row>
    <row r="48" spans="7:10" ht="15" thickTop="1" x14ac:dyDescent="0.35"/>
    <row r="49" spans="7:9" x14ac:dyDescent="0.35">
      <c r="G49" s="6" t="s">
        <v>112</v>
      </c>
    </row>
    <row r="50" spans="7:9" ht="15" thickBot="1" x14ac:dyDescent="0.4">
      <c r="G50" t="s">
        <v>114</v>
      </c>
      <c r="H50" s="23">
        <v>800</v>
      </c>
    </row>
    <row r="51" spans="7:9" x14ac:dyDescent="0.35">
      <c r="H51" s="20" t="s">
        <v>118</v>
      </c>
      <c r="I51" s="12">
        <f>SUM(J47-H50)</f>
        <v>16</v>
      </c>
    </row>
    <row r="52" spans="7:9" x14ac:dyDescent="0.35">
      <c r="G52" t="s">
        <v>115</v>
      </c>
      <c r="I52" s="12">
        <f>SUM(I51/2)</f>
        <v>8</v>
      </c>
    </row>
    <row r="53" spans="7:9" x14ac:dyDescent="0.35">
      <c r="G53" t="s">
        <v>117</v>
      </c>
      <c r="I53" s="12">
        <f>SUM(I51*0.25)</f>
        <v>4</v>
      </c>
    </row>
    <row r="54" spans="7:9" x14ac:dyDescent="0.35">
      <c r="G54" t="s">
        <v>116</v>
      </c>
      <c r="I54" s="12">
        <f>SUM(I51*0.25)</f>
        <v>4</v>
      </c>
    </row>
    <row r="57" spans="7:9" x14ac:dyDescent="0.35">
      <c r="G57" t="s">
        <v>119</v>
      </c>
    </row>
    <row r="58" spans="7:9" x14ac:dyDescent="0.35">
      <c r="G58" t="s">
        <v>120</v>
      </c>
      <c r="H58" s="15">
        <f>SUM(H50+I52)</f>
        <v>808</v>
      </c>
    </row>
    <row r="59" spans="7:9" x14ac:dyDescent="0.35">
      <c r="G59" t="s">
        <v>121</v>
      </c>
      <c r="H59" s="12">
        <f>SUM(H36+I54)</f>
        <v>340</v>
      </c>
    </row>
    <row r="60" spans="7:9" x14ac:dyDescent="0.35">
      <c r="G60" t="s">
        <v>122</v>
      </c>
      <c r="H60" s="12">
        <f>SUM(H34+H31+H30)</f>
        <v>359</v>
      </c>
    </row>
    <row r="61" spans="7:9" x14ac:dyDescent="0.35">
      <c r="G61" t="s">
        <v>123</v>
      </c>
      <c r="H61" s="12">
        <f>SUM(H40+I53)</f>
        <v>804</v>
      </c>
    </row>
  </sheetData>
  <sortState ref="A6:N7">
    <sortCondition ref="A6:A7"/>
  </sortState>
  <hyperlinks>
    <hyperlink ref="G9" r:id="rId1" xr:uid="{50FCA0B0-D24F-4854-AD9C-227C809DA6B7}"/>
    <hyperlink ref="G7" r:id="rId2" xr:uid="{D4F8B8DF-6C38-4558-9053-EA1449C83BC7}"/>
    <hyperlink ref="G6" r:id="rId3" xr:uid="{10CE02B5-95A4-4D6C-A52E-F9BEABC48770}"/>
    <hyperlink ref="G5" r:id="rId4" xr:uid="{A47DDE4C-30C3-4188-BF80-F0158D7F892C}"/>
    <hyperlink ref="G10" r:id="rId5" xr:uid="{8A81EFA3-299F-4194-8FF4-A9F535070055}"/>
    <hyperlink ref="G11" r:id="rId6" xr:uid="{BBE60926-7788-483E-A5F8-A1A7D5264482}"/>
    <hyperlink ref="G12" r:id="rId7" xr:uid="{722D933D-9FB5-422F-A640-341D4006020A}"/>
    <hyperlink ref="G14" r:id="rId8" xr:uid="{F7EB4E58-B71A-46FE-B05F-46DC029AEED1}"/>
    <hyperlink ref="G15" r:id="rId9" xr:uid="{1DED45E8-6574-4782-8A1D-1616871BCD67}"/>
    <hyperlink ref="G16" r:id="rId10" xr:uid="{EC698D6F-E2B0-40E7-BB85-03A4EB9DC22F}"/>
    <hyperlink ref="G18" r:id="rId11" xr:uid="{88FD2CA6-5053-4C15-A368-229881E06E03}"/>
    <hyperlink ref="G19" r:id="rId12" xr:uid="{1EF3135D-A51B-4941-8422-255741BEB97A}"/>
  </hyperlinks>
  <pageMargins left="0.7" right="0.7" top="0.75" bottom="0.75" header="0.3" footer="0.3"/>
  <pageSetup paperSize="9" orientation="portrait" r:id="rId13"/>
  <legacyDrawing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491BE05-A7F8-4811-BB31-3DB71E9D082F}">
  <dimension ref="A1:J20"/>
  <sheetViews>
    <sheetView tabSelected="1" workbookViewId="0">
      <selection activeCell="A20" sqref="A20"/>
    </sheetView>
  </sheetViews>
  <sheetFormatPr defaultRowHeight="14.5" x14ac:dyDescent="0.35"/>
  <cols>
    <col min="1" max="1" width="13" customWidth="1"/>
    <col min="2" max="2" width="17.81640625" customWidth="1"/>
    <col min="4" max="4" width="11.453125" customWidth="1"/>
    <col min="5" max="5" width="14" customWidth="1"/>
  </cols>
  <sheetData>
    <row r="1" spans="1:10" ht="18.5" x14ac:dyDescent="0.45">
      <c r="A1" s="17" t="s">
        <v>0</v>
      </c>
      <c r="B1" s="17" t="s">
        <v>1</v>
      </c>
      <c r="C1" s="17" t="s">
        <v>50</v>
      </c>
      <c r="D1" s="17" t="s">
        <v>51</v>
      </c>
      <c r="E1" s="17" t="s">
        <v>52</v>
      </c>
      <c r="F1" s="17" t="s">
        <v>57</v>
      </c>
    </row>
    <row r="2" spans="1:10" x14ac:dyDescent="0.35">
      <c r="A2" s="4" t="s">
        <v>74</v>
      </c>
      <c r="B2" s="4" t="s">
        <v>77</v>
      </c>
      <c r="C2" t="s">
        <v>56</v>
      </c>
      <c r="D2" t="s">
        <v>126</v>
      </c>
      <c r="E2" t="s">
        <v>56</v>
      </c>
      <c r="F2" t="s">
        <v>128</v>
      </c>
    </row>
    <row r="3" spans="1:10" x14ac:dyDescent="0.35">
      <c r="A3" t="s">
        <v>65</v>
      </c>
      <c r="B3" t="s">
        <v>78</v>
      </c>
      <c r="C3" t="s">
        <v>56</v>
      </c>
      <c r="D3" t="s">
        <v>125</v>
      </c>
      <c r="E3" t="s">
        <v>56</v>
      </c>
      <c r="F3" t="s">
        <v>129</v>
      </c>
      <c r="I3" s="6"/>
      <c r="J3" s="6"/>
    </row>
    <row r="4" spans="1:10" x14ac:dyDescent="0.35">
      <c r="A4" t="s">
        <v>16</v>
      </c>
      <c r="B4" t="s">
        <v>79</v>
      </c>
      <c r="C4" t="s">
        <v>56</v>
      </c>
      <c r="D4" t="s">
        <v>127</v>
      </c>
      <c r="E4" t="s">
        <v>56</v>
      </c>
      <c r="F4" t="s">
        <v>130</v>
      </c>
    </row>
    <row r="6" spans="1:10" ht="21" x14ac:dyDescent="0.5">
      <c r="A6" s="8" t="s">
        <v>8</v>
      </c>
    </row>
    <row r="7" spans="1:10" x14ac:dyDescent="0.35">
      <c r="A7" t="s">
        <v>13</v>
      </c>
      <c r="B7" t="s">
        <v>91</v>
      </c>
      <c r="C7" t="s">
        <v>64</v>
      </c>
      <c r="D7" t="s">
        <v>58</v>
      </c>
      <c r="E7" t="s">
        <v>54</v>
      </c>
      <c r="F7" t="s">
        <v>59</v>
      </c>
    </row>
    <row r="8" spans="1:10" ht="15.5" x14ac:dyDescent="0.35">
      <c r="A8" t="s">
        <v>14</v>
      </c>
      <c r="B8" t="s">
        <v>92</v>
      </c>
      <c r="C8" t="s">
        <v>63</v>
      </c>
      <c r="D8" t="s">
        <v>58</v>
      </c>
      <c r="E8" t="s">
        <v>60</v>
      </c>
      <c r="F8" t="s">
        <v>59</v>
      </c>
      <c r="I8" s="7"/>
    </row>
    <row r="9" spans="1:10" x14ac:dyDescent="0.35">
      <c r="A9" t="s">
        <v>23</v>
      </c>
      <c r="B9" t="s">
        <v>93</v>
      </c>
      <c r="C9" t="s">
        <v>61</v>
      </c>
      <c r="D9" t="s">
        <v>58</v>
      </c>
      <c r="E9" t="s">
        <v>60</v>
      </c>
      <c r="F9" t="s">
        <v>59</v>
      </c>
    </row>
    <row r="10" spans="1:10" x14ac:dyDescent="0.35">
      <c r="A10" t="s">
        <v>39</v>
      </c>
      <c r="B10" t="s">
        <v>94</v>
      </c>
      <c r="C10" t="s">
        <v>62</v>
      </c>
      <c r="D10" t="s">
        <v>58</v>
      </c>
      <c r="E10" t="s">
        <v>60</v>
      </c>
      <c r="F10" t="s">
        <v>59</v>
      </c>
    </row>
    <row r="12" spans="1:10" ht="15.5" x14ac:dyDescent="0.35">
      <c r="I12" s="7"/>
    </row>
    <row r="13" spans="1:10" ht="21" x14ac:dyDescent="0.5">
      <c r="A13" s="8" t="s">
        <v>20</v>
      </c>
      <c r="I13" s="4"/>
    </row>
    <row r="14" spans="1:10" x14ac:dyDescent="0.35">
      <c r="A14" s="4" t="s">
        <v>19</v>
      </c>
      <c r="B14" t="s">
        <v>96</v>
      </c>
      <c r="C14" t="s">
        <v>56</v>
      </c>
      <c r="D14" t="s">
        <v>56</v>
      </c>
      <c r="E14" t="s">
        <v>56</v>
      </c>
      <c r="F14" t="s">
        <v>56</v>
      </c>
    </row>
    <row r="15" spans="1:10" x14ac:dyDescent="0.35">
      <c r="A15" t="s">
        <v>37</v>
      </c>
      <c r="B15" t="s">
        <v>97</v>
      </c>
      <c r="C15" t="s">
        <v>56</v>
      </c>
      <c r="D15" t="s">
        <v>56</v>
      </c>
      <c r="E15" t="s">
        <v>56</v>
      </c>
      <c r="F15" t="s">
        <v>56</v>
      </c>
    </row>
    <row r="16" spans="1:10" x14ac:dyDescent="0.35">
      <c r="A16" t="s">
        <v>35</v>
      </c>
      <c r="B16" t="s">
        <v>98</v>
      </c>
      <c r="C16" t="s">
        <v>56</v>
      </c>
      <c r="D16" t="s">
        <v>56</v>
      </c>
      <c r="E16" t="s">
        <v>56</v>
      </c>
      <c r="F16" t="s">
        <v>56</v>
      </c>
    </row>
    <row r="18" spans="1:6" ht="15.5" x14ac:dyDescent="0.35">
      <c r="A18" s="7" t="s">
        <v>24</v>
      </c>
    </row>
    <row r="19" spans="1:6" x14ac:dyDescent="0.35">
      <c r="A19" t="s">
        <v>41</v>
      </c>
      <c r="B19" t="s">
        <v>99</v>
      </c>
      <c r="C19" t="s">
        <v>56</v>
      </c>
      <c r="D19" t="s">
        <v>55</v>
      </c>
      <c r="E19" t="s">
        <v>53</v>
      </c>
      <c r="F19" t="s">
        <v>56</v>
      </c>
    </row>
    <row r="20" spans="1:6" x14ac:dyDescent="0.35">
      <c r="A20" s="4" t="s">
        <v>29</v>
      </c>
      <c r="B20" t="s">
        <v>100</v>
      </c>
      <c r="C20" t="s">
        <v>56</v>
      </c>
      <c r="D20" t="s">
        <v>55</v>
      </c>
      <c r="E20" t="s">
        <v>54</v>
      </c>
      <c r="F20" t="s">
        <v>56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General details</vt:lpstr>
      <vt:lpstr>order list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Matthew Ball</cp:lastModifiedBy>
  <dcterms:created xsi:type="dcterms:W3CDTF">2017-11-01T04:32:12Z</dcterms:created>
  <dcterms:modified xsi:type="dcterms:W3CDTF">2018-02-22T02:17:16Z</dcterms:modified>
</cp:coreProperties>
</file>